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fussell\Desktop\"/>
    </mc:Choice>
  </mc:AlternateContent>
  <xr:revisionPtr revIDLastSave="0" documentId="8_{9C1D68E9-DD4D-47FC-96C0-993A827E9BAD}" xr6:coauthVersionLast="36" xr6:coauthVersionMax="36" xr10:uidLastSave="{00000000-0000-0000-0000-000000000000}"/>
  <workbookProtection workbookAlgorithmName="SHA-512" workbookHashValue="YKeFXeqPQYIOaPEuJrPwwa/Fi8xpvc+/U0bbnBb7mcrofFBDyIPbbfvUQumm/5778ndhdMUwEV6Uzd7Ai/RbEw==" workbookSaltValue="zQ/wOqrSyH+/AuXT8cUkjQ==" workbookSpinCount="100000" lockStructure="1"/>
  <bookViews>
    <workbookView xWindow="0" yWindow="0" windowWidth="21570" windowHeight="7980" xr2:uid="{00000000-000D-0000-FFFF-FFFF00000000}"/>
  </bookViews>
  <sheets>
    <sheet name="Cost Analysis" sheetId="9" r:id="rId1"/>
  </sheets>
  <definedNames>
    <definedName name="_xlnm.Print_Area" localSheetId="0">'Cost Analysis'!$A$1:$I$41</definedName>
    <definedName name="_xlnm.Print_Titles" localSheetId="0">'Cost Analysis'!$17:$28</definedName>
  </definedNames>
  <calcPr calcId="179021"/>
</workbook>
</file>

<file path=xl/calcChain.xml><?xml version="1.0" encoding="utf-8"?>
<calcChain xmlns="http://schemas.openxmlformats.org/spreadsheetml/2006/main">
  <c r="B30" i="9" l="1"/>
  <c r="B31" i="9"/>
  <c r="B32" i="9"/>
  <c r="C35" i="9"/>
  <c r="G32" i="9"/>
  <c r="C32" i="9"/>
  <c r="D32" i="9"/>
  <c r="G31" i="9"/>
  <c r="D31" i="9"/>
  <c r="C31" i="9"/>
  <c r="G30" i="9"/>
  <c r="D30" i="9"/>
  <c r="C30" i="9"/>
  <c r="J6" i="9"/>
  <c r="E32" i="9" l="1"/>
  <c r="I32" i="9" s="1"/>
  <c r="B14" i="9" s="1"/>
  <c r="E30" i="9"/>
  <c r="I30" i="9" s="1"/>
  <c r="B12" i="9" s="1"/>
  <c r="E31" i="9"/>
  <c r="I31" i="9" s="1"/>
  <c r="B13" i="9" s="1"/>
</calcChain>
</file>

<file path=xl/sharedStrings.xml><?xml version="1.0" encoding="utf-8"?>
<sst xmlns="http://schemas.openxmlformats.org/spreadsheetml/2006/main" count="37" uniqueCount="31">
  <si>
    <t>Per Day</t>
  </si>
  <si>
    <t>Per HR</t>
  </si>
  <si>
    <t>Highway mpg</t>
  </si>
  <si>
    <t>25-30 mpg</t>
  </si>
  <si>
    <t>20 mpg</t>
  </si>
  <si>
    <t>Intermediate</t>
  </si>
  <si>
    <t>Full Size</t>
  </si>
  <si>
    <t>Mini Van</t>
  </si>
  <si>
    <t>Airport Facilities Charge ($4.25 per day)</t>
  </si>
  <si>
    <t>Airport Facilities Charge (per day):</t>
  </si>
  <si>
    <t>Airport Parking (surface lot):</t>
  </si>
  <si>
    <t>Unlimited Free Miles</t>
  </si>
  <si>
    <t>Estimated Gas</t>
  </si>
  <si>
    <t>Round Trip Mileage:</t>
  </si>
  <si>
    <t># of Days in Travel:</t>
  </si>
  <si>
    <t>Total Estimated Rental Cost</t>
  </si>
  <si>
    <t>Cost For Personal Vehicle:</t>
  </si>
  <si>
    <t>Van</t>
  </si>
  <si>
    <t>RESULTS:</t>
  </si>
  <si>
    <t>Total Rental Car</t>
  </si>
  <si>
    <t>(based on mileage reimbursement)</t>
  </si>
  <si>
    <t>To calculate the most economical means of travel, enter the following 2 items:</t>
  </si>
  <si>
    <t>Most economical means (for each vehicle size category) based on information entered above:</t>
  </si>
  <si>
    <t>Average Gas Price Used (per gallon):</t>
  </si>
  <si>
    <t>Vehicle Type</t>
  </si>
  <si>
    <t>Vehicle Cost</t>
  </si>
  <si>
    <t>Airport Parking ($11.00/day)</t>
  </si>
  <si>
    <t>IF YOU CHOOSE TO DRIVE YOUR OWN PERSONAL VEHICLE YOU</t>
  </si>
  <si>
    <t>WILL ONLY BE REIMBURSED THE AMOUNT OF THE "TOTAL ESTIMATED</t>
  </si>
  <si>
    <t>RENTAL COST" IF IT'S LESS THAN "COST FOR PERSONAL VEHICLE".</t>
  </si>
  <si>
    <t>Updated: 2/15/2023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</si>
</sst>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1" applyFont="1"/>
    <xf numFmtId="43" fontId="1" fillId="0" borderId="0" xfId="1" applyNumberFormat="1" applyFont="1"/>
    <xf numFmtId="44" fontId="1" fillId="0" borderId="0" xfId="1" applyNumberFormat="1" applyFont="1"/>
    <xf numFmtId="44" fontId="4" fillId="0" borderId="0" xfId="1" applyNumberFormat="1" applyFont="1" applyBorder="1"/>
    <xf numFmtId="0" fontId="1" fillId="0" borderId="0" xfId="1" applyFont="1" applyBorder="1"/>
    <xf numFmtId="44" fontId="1" fillId="0" borderId="0" xfId="1" applyNumberFormat="1" applyFont="1" applyBorder="1"/>
    <xf numFmtId="0" fontId="1" fillId="0" borderId="0" xfId="1" applyFont="1" applyBorder="1" applyAlignment="1">
      <alignment horizontal="center" wrapText="1"/>
    </xf>
    <xf numFmtId="44" fontId="1" fillId="0" borderId="0" xfId="1" applyNumberFormat="1" applyFont="1" applyBorder="1" applyAlignment="1">
      <alignment horizontal="center" wrapText="1"/>
    </xf>
    <xf numFmtId="0" fontId="3" fillId="0" borderId="0" xfId="1" applyFont="1"/>
    <xf numFmtId="0" fontId="1" fillId="0" borderId="0" xfId="1" applyFont="1" applyAlignment="1">
      <alignment horizontal="center" wrapText="1"/>
    </xf>
    <xf numFmtId="43" fontId="1" fillId="0" borderId="0" xfId="1" applyNumberFormat="1" applyFont="1" applyBorder="1"/>
    <xf numFmtId="0" fontId="1" fillId="0" borderId="1" xfId="1" applyFont="1" applyBorder="1" applyAlignment="1" applyProtection="1">
      <alignment horizontal="center" wrapText="1"/>
      <protection locked="0"/>
    </xf>
    <xf numFmtId="37" fontId="1" fillId="0" borderId="1" xfId="1" applyNumberFormat="1" applyFont="1" applyBorder="1" applyAlignment="1" applyProtection="1">
      <alignment horizontal="center" wrapText="1"/>
      <protection locked="0"/>
    </xf>
    <xf numFmtId="0" fontId="1" fillId="0" borderId="0" xfId="1" applyFont="1" applyProtection="1"/>
    <xf numFmtId="43" fontId="1" fillId="0" borderId="0" xfId="1" applyNumberFormat="1" applyFont="1" applyProtection="1"/>
    <xf numFmtId="43" fontId="3" fillId="0" borderId="0" xfId="1" applyNumberFormat="1" applyFont="1" applyBorder="1" applyProtection="1"/>
    <xf numFmtId="44" fontId="1" fillId="0" borderId="0" xfId="1" applyNumberFormat="1" applyFont="1" applyProtection="1"/>
    <xf numFmtId="44" fontId="1" fillId="0" borderId="0" xfId="1" applyNumberFormat="1" applyFont="1" applyBorder="1" applyProtection="1"/>
    <xf numFmtId="0" fontId="1" fillId="0" borderId="0" xfId="1" applyFont="1" applyBorder="1" applyAlignment="1" applyProtection="1">
      <alignment horizontal="center" wrapText="1"/>
    </xf>
    <xf numFmtId="0" fontId="1" fillId="0" borderId="0" xfId="1" applyFont="1" applyBorder="1" applyProtection="1"/>
    <xf numFmtId="0" fontId="1" fillId="0" borderId="0" xfId="1" applyFont="1" applyAlignment="1" applyProtection="1">
      <alignment horizontal="left" indent="2"/>
    </xf>
    <xf numFmtId="43" fontId="3" fillId="0" borderId="1" xfId="1" applyNumberFormat="1" applyFont="1" applyBorder="1" applyProtection="1"/>
    <xf numFmtId="43" fontId="1" fillId="0" borderId="1" xfId="1" applyNumberFormat="1" applyFont="1" applyBorder="1" applyProtection="1"/>
    <xf numFmtId="43" fontId="1" fillId="0" borderId="2" xfId="1" applyNumberFormat="1" applyFont="1" applyBorder="1" applyProtection="1"/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 wrapText="1"/>
    </xf>
    <xf numFmtId="0" fontId="1" fillId="0" borderId="3" xfId="1" applyFont="1" applyBorder="1" applyAlignment="1" applyProtection="1">
      <alignment horizontal="left" indent="2"/>
    </xf>
    <xf numFmtId="44" fontId="1" fillId="0" borderId="4" xfId="1" applyNumberFormat="1" applyFont="1" applyBorder="1" applyProtection="1"/>
    <xf numFmtId="0" fontId="1" fillId="0" borderId="4" xfId="1" applyFont="1" applyBorder="1" applyAlignment="1" applyProtection="1">
      <alignment horizontal="right"/>
    </xf>
    <xf numFmtId="0" fontId="1" fillId="0" borderId="0" xfId="1" applyFont="1" applyAlignment="1" applyProtection="1"/>
    <xf numFmtId="0" fontId="1" fillId="0" borderId="4" xfId="1" applyFont="1" applyBorder="1" applyAlignment="1" applyProtection="1">
      <alignment horizontal="center" wrapText="1"/>
    </xf>
    <xf numFmtId="44" fontId="1" fillId="0" borderId="4" xfId="1" applyNumberFormat="1" applyFont="1" applyBorder="1" applyAlignment="1" applyProtection="1">
      <alignment horizontal="center" wrapText="1"/>
    </xf>
    <xf numFmtId="0" fontId="1" fillId="0" borderId="5" xfId="1" applyFont="1" applyBorder="1" applyAlignment="1" applyProtection="1">
      <alignment horizontal="center" wrapText="1"/>
    </xf>
    <xf numFmtId="44" fontId="1" fillId="0" borderId="5" xfId="1" applyNumberFormat="1" applyFont="1" applyBorder="1" applyAlignment="1" applyProtection="1">
      <alignment horizontal="center" wrapText="1"/>
    </xf>
    <xf numFmtId="49" fontId="1" fillId="0" borderId="4" xfId="1" applyNumberFormat="1" applyFont="1" applyBorder="1" applyAlignment="1" applyProtection="1">
      <alignment horizontal="left" wrapText="1" indent="1"/>
    </xf>
    <xf numFmtId="43" fontId="1" fillId="0" borderId="4" xfId="1" applyNumberFormat="1" applyFont="1" applyBorder="1" applyProtection="1"/>
    <xf numFmtId="43" fontId="1" fillId="0" borderId="0" xfId="1" applyNumberFormat="1" applyFont="1" applyBorder="1" applyProtection="1"/>
    <xf numFmtId="49" fontId="1" fillId="0" borderId="4" xfId="1" applyNumberFormat="1" applyFont="1" applyBorder="1" applyAlignment="1" applyProtection="1">
      <alignment horizontal="left" indent="1"/>
    </xf>
    <xf numFmtId="49" fontId="1" fillId="0" borderId="5" xfId="1" applyNumberFormat="1" applyFont="1" applyBorder="1" applyAlignment="1" applyProtection="1">
      <alignment horizontal="left" indent="2"/>
    </xf>
    <xf numFmtId="43" fontId="1" fillId="0" borderId="5" xfId="1" applyNumberFormat="1" applyFont="1" applyBorder="1" applyProtection="1"/>
    <xf numFmtId="41" fontId="1" fillId="0" borderId="5" xfId="1" applyNumberFormat="1" applyFont="1" applyBorder="1" applyProtection="1"/>
    <xf numFmtId="49" fontId="1" fillId="0" borderId="0" xfId="1" applyNumberFormat="1" applyFont="1" applyBorder="1" applyAlignment="1" applyProtection="1">
      <alignment horizontal="left" indent="2"/>
    </xf>
    <xf numFmtId="41" fontId="1" fillId="0" borderId="0" xfId="1" applyNumberFormat="1" applyFont="1" applyBorder="1" applyProtection="1"/>
    <xf numFmtId="49" fontId="1" fillId="0" borderId="0" xfId="1" applyNumberFormat="1" applyFont="1" applyBorder="1" applyAlignment="1" applyProtection="1"/>
    <xf numFmtId="44" fontId="1" fillId="0" borderId="1" xfId="1" applyNumberFormat="1" applyFont="1" applyBorder="1" applyProtection="1"/>
    <xf numFmtId="0" fontId="5" fillId="0" borderId="0" xfId="1" applyFont="1" applyProtection="1"/>
    <xf numFmtId="0" fontId="3" fillId="0" borderId="0" xfId="1" applyFo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1"/>
  <sheetViews>
    <sheetView tabSelected="1" workbookViewId="0">
      <selection activeCell="B6" sqref="B6"/>
    </sheetView>
  </sheetViews>
  <sheetFormatPr defaultRowHeight="12" x14ac:dyDescent="0.2"/>
  <cols>
    <col min="1" max="1" width="17.7109375" style="1" customWidth="1"/>
    <col min="2" max="2" width="12.42578125" style="2" customWidth="1"/>
    <col min="3" max="3" width="13.7109375" style="2" customWidth="1"/>
    <col min="4" max="4" width="13.42578125" style="1" customWidth="1"/>
    <col min="5" max="5" width="11.7109375" style="1" customWidth="1"/>
    <col min="6" max="6" width="3.7109375" style="1" customWidth="1"/>
    <col min="7" max="7" width="12.140625" style="3" customWidth="1"/>
    <col min="8" max="8" width="3.7109375" style="6" customWidth="1"/>
    <col min="9" max="9" width="12.140625" style="3" customWidth="1"/>
    <col min="10" max="10" width="5.7109375" style="5" hidden="1" customWidth="1"/>
    <col min="11" max="16384" width="9.140625" style="1"/>
  </cols>
  <sheetData>
    <row r="1" spans="1:10" x14ac:dyDescent="0.2">
      <c r="H1" s="4" t="s">
        <v>30</v>
      </c>
    </row>
    <row r="2" spans="1:10" x14ac:dyDescent="0.2">
      <c r="A2" s="9" t="s">
        <v>21</v>
      </c>
    </row>
    <row r="4" spans="1:10" s="7" customFormat="1" x14ac:dyDescent="0.2">
      <c r="A4" s="7" t="s">
        <v>14</v>
      </c>
      <c r="B4" s="12"/>
      <c r="I4" s="8"/>
    </row>
    <row r="5" spans="1:10" s="7" customFormat="1" x14ac:dyDescent="0.2">
      <c r="I5" s="8"/>
    </row>
    <row r="6" spans="1:10" s="7" customFormat="1" x14ac:dyDescent="0.2">
      <c r="A6" s="7" t="s">
        <v>13</v>
      </c>
      <c r="B6" s="13"/>
      <c r="I6" s="8"/>
      <c r="J6" s="7">
        <f>COUNTA(B4,B6)</f>
        <v>0</v>
      </c>
    </row>
    <row r="8" spans="1:10" x14ac:dyDescent="0.2">
      <c r="A8" s="47" t="s">
        <v>18</v>
      </c>
      <c r="B8" s="15"/>
      <c r="C8" s="15"/>
      <c r="D8" s="14"/>
      <c r="E8" s="14"/>
      <c r="F8" s="14"/>
      <c r="G8" s="17"/>
      <c r="H8" s="18"/>
      <c r="I8" s="17"/>
    </row>
    <row r="9" spans="1:10" x14ac:dyDescent="0.2">
      <c r="A9" s="14"/>
      <c r="B9" s="15"/>
      <c r="C9" s="15"/>
      <c r="D9" s="14"/>
      <c r="E9" s="14"/>
      <c r="F9" s="14"/>
      <c r="G9" s="17"/>
      <c r="H9" s="18"/>
      <c r="I9" s="17"/>
    </row>
    <row r="10" spans="1:10" x14ac:dyDescent="0.2">
      <c r="A10" s="14" t="s">
        <v>22</v>
      </c>
      <c r="B10" s="15"/>
      <c r="C10" s="16"/>
      <c r="D10" s="14"/>
      <c r="E10" s="14"/>
      <c r="F10" s="14"/>
      <c r="G10" s="17"/>
      <c r="H10" s="18"/>
      <c r="I10" s="17"/>
    </row>
    <row r="11" spans="1:10" x14ac:dyDescent="0.2">
      <c r="A11" s="19"/>
      <c r="B11" s="19"/>
      <c r="C11" s="20"/>
      <c r="D11" s="14"/>
      <c r="E11" s="14"/>
      <c r="F11" s="14"/>
      <c r="G11" s="17"/>
      <c r="H11" s="18"/>
      <c r="I11" s="17"/>
    </row>
    <row r="12" spans="1:10" x14ac:dyDescent="0.2">
      <c r="A12" s="21" t="s">
        <v>5</v>
      </c>
      <c r="B12" s="22" t="str">
        <f>IF(J6&lt;&gt;2,"",IF(I30&gt;C35,"Personal Vehicle","Rental Vehicle"))</f>
        <v/>
      </c>
      <c r="C12" s="23"/>
      <c r="D12" s="14"/>
      <c r="E12" s="14"/>
      <c r="F12" s="14"/>
      <c r="G12" s="17"/>
      <c r="H12" s="18"/>
      <c r="I12" s="17"/>
    </row>
    <row r="13" spans="1:10" x14ac:dyDescent="0.2">
      <c r="A13" s="21" t="s">
        <v>6</v>
      </c>
      <c r="B13" s="22" t="str">
        <f>IF(J6&lt;&gt;2,"",IF(I31&gt;C35,"Personal Vehicle","Rental Vehicle"))</f>
        <v/>
      </c>
      <c r="C13" s="24"/>
      <c r="D13" s="14"/>
      <c r="E13" s="14"/>
      <c r="F13" s="14"/>
      <c r="G13" s="17"/>
      <c r="H13" s="18"/>
      <c r="I13" s="17"/>
    </row>
    <row r="14" spans="1:10" x14ac:dyDescent="0.2">
      <c r="A14" s="21" t="s">
        <v>7</v>
      </c>
      <c r="B14" s="22" t="str">
        <f>IF(J6&lt;&gt;2,"",IF(I32&gt;C35,"Personal Vehicle","Rental Vehicle"))</f>
        <v/>
      </c>
      <c r="C14" s="24"/>
      <c r="D14" s="14"/>
      <c r="E14" s="14"/>
      <c r="F14" s="14"/>
      <c r="G14" s="17"/>
      <c r="H14" s="18"/>
      <c r="I14" s="17"/>
    </row>
    <row r="15" spans="1:10" x14ac:dyDescent="0.2">
      <c r="A15" s="14"/>
      <c r="B15" s="15"/>
      <c r="C15" s="15"/>
      <c r="D15" s="14"/>
      <c r="E15" s="14"/>
      <c r="F15" s="14"/>
      <c r="G15" s="17"/>
      <c r="H15" s="18"/>
      <c r="I15" s="17"/>
    </row>
    <row r="16" spans="1:10" x14ac:dyDescent="0.2">
      <c r="A16" s="14"/>
      <c r="B16" s="15"/>
      <c r="C16" s="15"/>
      <c r="D16" s="14"/>
      <c r="E16" s="14"/>
      <c r="F16" s="14"/>
      <c r="G16" s="17"/>
      <c r="H16" s="18"/>
      <c r="I16" s="17"/>
    </row>
    <row r="17" spans="1:13" s="10" customFormat="1" x14ac:dyDescent="0.2">
      <c r="A17" s="19"/>
      <c r="B17" s="25" t="s">
        <v>5</v>
      </c>
      <c r="C17" s="25" t="s">
        <v>6</v>
      </c>
      <c r="D17" s="25" t="s">
        <v>17</v>
      </c>
      <c r="E17" s="14"/>
      <c r="F17" s="26"/>
      <c r="G17" s="26"/>
      <c r="H17" s="19"/>
      <c r="I17" s="26"/>
      <c r="J17" s="7"/>
    </row>
    <row r="18" spans="1:13" x14ac:dyDescent="0.2">
      <c r="A18" s="27" t="s">
        <v>0</v>
      </c>
      <c r="B18" s="28">
        <v>27</v>
      </c>
      <c r="C18" s="28">
        <v>29</v>
      </c>
      <c r="D18" s="28">
        <v>34.75</v>
      </c>
      <c r="E18" s="17"/>
      <c r="F18" s="14"/>
      <c r="G18" s="17"/>
      <c r="H18" s="18"/>
      <c r="I18" s="14"/>
      <c r="J18" s="1"/>
    </row>
    <row r="19" spans="1:13" x14ac:dyDescent="0.2">
      <c r="A19" s="27" t="s">
        <v>1</v>
      </c>
      <c r="B19" s="28">
        <v>9</v>
      </c>
      <c r="C19" s="28">
        <v>9.67</v>
      </c>
      <c r="D19" s="28">
        <v>11.58</v>
      </c>
      <c r="E19" s="17"/>
      <c r="F19" s="14"/>
      <c r="G19" s="17"/>
      <c r="H19" s="18"/>
      <c r="I19" s="14"/>
      <c r="J19" s="1"/>
    </row>
    <row r="20" spans="1:13" x14ac:dyDescent="0.2">
      <c r="A20" s="27" t="s">
        <v>2</v>
      </c>
      <c r="B20" s="29" t="s">
        <v>3</v>
      </c>
      <c r="C20" s="29" t="s">
        <v>3</v>
      </c>
      <c r="D20" s="29" t="s">
        <v>4</v>
      </c>
      <c r="E20" s="17"/>
      <c r="F20" s="14"/>
      <c r="G20" s="17"/>
      <c r="H20" s="18"/>
      <c r="I20" s="30"/>
      <c r="J20" s="1"/>
    </row>
    <row r="21" spans="1:13" x14ac:dyDescent="0.2">
      <c r="A21" s="14"/>
      <c r="B21" s="15"/>
      <c r="C21" s="15"/>
      <c r="D21" s="14"/>
      <c r="E21" s="17"/>
      <c r="F21" s="14"/>
      <c r="G21" s="17"/>
      <c r="H21" s="18"/>
      <c r="I21" s="17"/>
    </row>
    <row r="22" spans="1:13" x14ac:dyDescent="0.2">
      <c r="A22" s="14" t="s">
        <v>9</v>
      </c>
      <c r="B22" s="15"/>
      <c r="C22" s="17">
        <v>4.25</v>
      </c>
      <c r="D22" s="14"/>
      <c r="E22" s="14"/>
      <c r="F22" s="14"/>
      <c r="G22" s="17"/>
      <c r="H22" s="18"/>
      <c r="I22" s="17"/>
    </row>
    <row r="23" spans="1:13" x14ac:dyDescent="0.2">
      <c r="A23" s="14" t="s">
        <v>23</v>
      </c>
      <c r="B23" s="15"/>
      <c r="C23" s="17">
        <v>3.37</v>
      </c>
      <c r="D23" s="14"/>
      <c r="E23" s="14"/>
      <c r="F23" s="14"/>
      <c r="G23" s="17"/>
      <c r="H23" s="18"/>
      <c r="I23" s="17"/>
    </row>
    <row r="24" spans="1:13" x14ac:dyDescent="0.2">
      <c r="A24" s="30" t="s">
        <v>10</v>
      </c>
      <c r="B24" s="15"/>
      <c r="C24" s="17">
        <v>11</v>
      </c>
      <c r="D24" s="14"/>
      <c r="E24" s="14"/>
      <c r="F24" s="14"/>
      <c r="G24" s="17"/>
      <c r="H24" s="18"/>
      <c r="I24" s="17"/>
    </row>
    <row r="25" spans="1:13" x14ac:dyDescent="0.2">
      <c r="A25" s="30" t="s">
        <v>11</v>
      </c>
      <c r="B25" s="15"/>
      <c r="C25" s="15"/>
      <c r="D25" s="14"/>
      <c r="E25" s="14"/>
      <c r="F25" s="14"/>
      <c r="G25" s="17"/>
      <c r="H25" s="18"/>
      <c r="I25" s="17"/>
    </row>
    <row r="26" spans="1:13" x14ac:dyDescent="0.2">
      <c r="A26" s="14"/>
      <c r="B26" s="15"/>
      <c r="C26" s="15"/>
      <c r="D26" s="14"/>
      <c r="E26" s="14"/>
      <c r="F26" s="14"/>
      <c r="G26" s="17"/>
      <c r="H26" s="18"/>
      <c r="I26" s="17"/>
    </row>
    <row r="27" spans="1:13" x14ac:dyDescent="0.2">
      <c r="A27" s="14"/>
      <c r="B27" s="15"/>
      <c r="C27" s="15"/>
      <c r="D27" s="14"/>
      <c r="E27" s="14"/>
      <c r="F27" s="14"/>
      <c r="G27" s="17"/>
      <c r="H27" s="18"/>
      <c r="I27" s="17"/>
    </row>
    <row r="28" spans="1:13" s="10" customFormat="1" ht="36" x14ac:dyDescent="0.2">
      <c r="A28" s="31" t="s">
        <v>24</v>
      </c>
      <c r="B28" s="31" t="s">
        <v>25</v>
      </c>
      <c r="C28" s="31" t="s">
        <v>8</v>
      </c>
      <c r="D28" s="31" t="s">
        <v>26</v>
      </c>
      <c r="E28" s="32" t="s">
        <v>19</v>
      </c>
      <c r="F28" s="19"/>
      <c r="G28" s="31" t="s">
        <v>12</v>
      </c>
      <c r="H28" s="19"/>
      <c r="I28" s="31" t="s">
        <v>15</v>
      </c>
      <c r="J28" s="7"/>
      <c r="K28" s="7"/>
    </row>
    <row r="29" spans="1:13" s="10" customFormat="1" x14ac:dyDescent="0.2">
      <c r="A29" s="33"/>
      <c r="B29" s="33"/>
      <c r="C29" s="33"/>
      <c r="D29" s="33"/>
      <c r="E29" s="34"/>
      <c r="F29" s="19"/>
      <c r="G29" s="33"/>
      <c r="H29" s="19"/>
      <c r="I29" s="19"/>
      <c r="J29" s="7"/>
      <c r="K29" s="7"/>
    </row>
    <row r="30" spans="1:13" x14ac:dyDescent="0.2">
      <c r="A30" s="35" t="s">
        <v>5</v>
      </c>
      <c r="B30" s="36">
        <f>B18*B4</f>
        <v>0</v>
      </c>
      <c r="C30" s="36">
        <f>C22*B4</f>
        <v>0</v>
      </c>
      <c r="D30" s="36">
        <f>C24*B4</f>
        <v>0</v>
      </c>
      <c r="E30" s="28">
        <f>SUM(B30:D30)</f>
        <v>0</v>
      </c>
      <c r="F30" s="20"/>
      <c r="G30" s="36">
        <f>B6/25*C23</f>
        <v>0</v>
      </c>
      <c r="H30" s="37"/>
      <c r="I30" s="36">
        <f>E30+G30</f>
        <v>0</v>
      </c>
      <c r="J30" s="11"/>
      <c r="K30" s="11"/>
      <c r="L30" s="2"/>
      <c r="M30" s="2"/>
    </row>
    <row r="31" spans="1:13" x14ac:dyDescent="0.2">
      <c r="A31" s="35" t="s">
        <v>6</v>
      </c>
      <c r="B31" s="36">
        <f>C18*B4</f>
        <v>0</v>
      </c>
      <c r="C31" s="36">
        <f>C22*B4</f>
        <v>0</v>
      </c>
      <c r="D31" s="36">
        <f>C24*B4</f>
        <v>0</v>
      </c>
      <c r="E31" s="28">
        <f>SUM(B31:D31)</f>
        <v>0</v>
      </c>
      <c r="F31" s="20"/>
      <c r="G31" s="36">
        <f>B6/25*C23</f>
        <v>0</v>
      </c>
      <c r="H31" s="37"/>
      <c r="I31" s="36">
        <f>E31+G31</f>
        <v>0</v>
      </c>
      <c r="J31" s="11"/>
      <c r="K31" s="11"/>
      <c r="L31" s="2"/>
      <c r="M31" s="2"/>
    </row>
    <row r="32" spans="1:13" x14ac:dyDescent="0.2">
      <c r="A32" s="38" t="s">
        <v>7</v>
      </c>
      <c r="B32" s="36">
        <f>D18*B4</f>
        <v>0</v>
      </c>
      <c r="C32" s="36">
        <f>C22*B4</f>
        <v>0</v>
      </c>
      <c r="D32" s="36">
        <f>C24*B4</f>
        <v>0</v>
      </c>
      <c r="E32" s="28">
        <f>SUM(B32:D32)</f>
        <v>0</v>
      </c>
      <c r="F32" s="20"/>
      <c r="G32" s="36">
        <f>B6/20*C23</f>
        <v>0</v>
      </c>
      <c r="H32" s="37"/>
      <c r="I32" s="36">
        <f>E32+G32</f>
        <v>0</v>
      </c>
      <c r="J32" s="11"/>
      <c r="K32" s="11"/>
      <c r="L32" s="2"/>
      <c r="M32" s="2"/>
    </row>
    <row r="33" spans="1:13" s="5" customFormat="1" x14ac:dyDescent="0.2">
      <c r="A33" s="39"/>
      <c r="B33" s="40"/>
      <c r="C33" s="40"/>
      <c r="D33" s="41"/>
      <c r="E33" s="40"/>
      <c r="F33" s="37"/>
      <c r="G33" s="18"/>
      <c r="H33" s="18"/>
      <c r="I33" s="18"/>
      <c r="J33" s="11"/>
      <c r="K33" s="11"/>
      <c r="L33" s="11"/>
      <c r="M33" s="11"/>
    </row>
    <row r="34" spans="1:13" s="5" customFormat="1" x14ac:dyDescent="0.2">
      <c r="A34" s="42"/>
      <c r="B34" s="37"/>
      <c r="C34" s="37"/>
      <c r="D34" s="43"/>
      <c r="E34" s="37"/>
      <c r="F34" s="37"/>
      <c r="G34" s="18"/>
      <c r="H34" s="18"/>
      <c r="I34" s="18"/>
      <c r="J34" s="11"/>
      <c r="K34" s="11"/>
      <c r="L34" s="11"/>
      <c r="M34" s="11"/>
    </row>
    <row r="35" spans="1:13" s="5" customFormat="1" x14ac:dyDescent="0.2">
      <c r="A35" s="44" t="s">
        <v>16</v>
      </c>
      <c r="B35" s="37"/>
      <c r="C35" s="45">
        <f>B6*0.445</f>
        <v>0</v>
      </c>
      <c r="D35" s="43"/>
      <c r="E35" s="37"/>
      <c r="F35" s="37"/>
      <c r="G35" s="18"/>
      <c r="H35" s="18"/>
      <c r="I35" s="18"/>
      <c r="J35" s="11"/>
      <c r="K35" s="11"/>
      <c r="L35" s="11"/>
      <c r="M35" s="11"/>
    </row>
    <row r="36" spans="1:13" s="5" customFormat="1" x14ac:dyDescent="0.2">
      <c r="A36" s="44" t="s">
        <v>20</v>
      </c>
      <c r="B36" s="37"/>
      <c r="C36" s="37"/>
      <c r="D36" s="43"/>
      <c r="E36" s="37"/>
      <c r="F36" s="37"/>
      <c r="G36" s="18"/>
      <c r="H36" s="18"/>
      <c r="I36" s="18"/>
      <c r="J36" s="11"/>
      <c r="K36" s="11"/>
      <c r="L36" s="11"/>
      <c r="M36" s="11"/>
    </row>
    <row r="37" spans="1:13" x14ac:dyDescent="0.2">
      <c r="A37" s="14"/>
      <c r="B37" s="15"/>
      <c r="C37" s="15"/>
      <c r="D37" s="14"/>
      <c r="E37" s="14"/>
      <c r="F37" s="14"/>
      <c r="G37" s="17"/>
      <c r="H37" s="18"/>
      <c r="I37" s="17"/>
    </row>
    <row r="38" spans="1:13" ht="18" x14ac:dyDescent="0.25">
      <c r="A38" s="46" t="s">
        <v>27</v>
      </c>
      <c r="B38" s="15"/>
      <c r="C38" s="15"/>
      <c r="D38" s="14"/>
      <c r="E38" s="14"/>
      <c r="F38" s="14"/>
      <c r="G38" s="17"/>
      <c r="H38" s="18"/>
      <c r="I38" s="17"/>
    </row>
    <row r="39" spans="1:13" ht="18" x14ac:dyDescent="0.25">
      <c r="A39" s="46" t="s">
        <v>28</v>
      </c>
      <c r="B39" s="15"/>
      <c r="C39" s="15"/>
      <c r="D39" s="14"/>
      <c r="E39" s="14"/>
      <c r="F39" s="14"/>
      <c r="G39" s="17"/>
      <c r="H39" s="18"/>
      <c r="I39" s="17"/>
    </row>
    <row r="40" spans="1:13" ht="18" x14ac:dyDescent="0.25">
      <c r="A40" s="46" t="s">
        <v>29</v>
      </c>
      <c r="B40" s="15"/>
      <c r="C40" s="15"/>
      <c r="D40" s="14"/>
      <c r="E40" s="14"/>
      <c r="F40" s="14"/>
      <c r="G40" s="17"/>
      <c r="H40" s="18"/>
      <c r="I40" s="17"/>
    </row>
    <row r="41" spans="1:13" x14ac:dyDescent="0.2">
      <c r="A41" s="14"/>
      <c r="B41" s="15"/>
      <c r="C41" s="15"/>
      <c r="D41" s="14"/>
      <c r="E41" s="14"/>
      <c r="F41" s="14"/>
      <c r="G41" s="17"/>
      <c r="H41" s="18"/>
      <c r="I41" s="17"/>
    </row>
  </sheetData>
  <sheetProtection algorithmName="SHA-512" hashValue="NkKoGCGxUH5ciTroPJBknMmprk/dOd7jrDyY+/MuDObHv6dDP7hxa0+ijvMIKK5oIR245KzbaS2PErpG3hEXlQ==" saltValue="wBvlx4zdxLmqCFeSxbZ+9g==" spinCount="100000" sheet="1" formatCells="0" formatColumns="0" formatRows="0" insertColumns="0" insertRows="0" insertHyperlinks="0" deleteColumns="0" deleteRows="0" selectLockedCells="1" sort="0" autoFilter="0" pivotTables="0"/>
  <phoneticPr fontId="0" type="noConversion"/>
  <pageMargins left="0.5" right="0.25" top="1" bottom="1" header="0.25" footer="0.5"/>
  <pageSetup orientation="portrait" r:id="rId1"/>
  <headerFooter alignWithMargins="0">
    <oddHeader xml:space="preserve">&amp;CDECISION ANALYSIS FOR RENTAL OR PERSONAL VEHICLE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Analysis</vt:lpstr>
      <vt:lpstr>'Cost Analysis'!Print_Area</vt:lpstr>
      <vt:lpstr>'Cost Analysis'!Print_Titles</vt:lpstr>
    </vt:vector>
  </TitlesOfParts>
  <Company>Ecambia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Deborah Fussell</cp:lastModifiedBy>
  <cp:lastPrinted>2022-03-30T18:24:39Z</cp:lastPrinted>
  <dcterms:created xsi:type="dcterms:W3CDTF">2009-02-18T16:03:31Z</dcterms:created>
  <dcterms:modified xsi:type="dcterms:W3CDTF">2023-02-15T22:02:09Z</dcterms:modified>
</cp:coreProperties>
</file>